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Admin\Documents\Публічні інвестиції\"/>
    </mc:Choice>
  </mc:AlternateContent>
  <xr:revisionPtr revIDLastSave="0" documentId="13_ncr:1_{B3EBE939-B623-47D4-B038-CBD30E67E9D2}" xr6:coauthVersionLast="47" xr6:coauthVersionMax="47" xr10:uidLastSave="{00000000-0000-0000-0000-000000000000}"/>
  <bookViews>
    <workbookView minimized="1" xWindow="7200" yWindow="4185" windowWidth="21600" windowHeight="11295" xr2:uid="{00000000-000D-0000-FFFF-FFFF00000000}"/>
  </bookViews>
  <sheets>
    <sheet name="Консолідований перелік 08,26" sheetId="3" r:id="rId1"/>
  </sheets>
  <definedNames>
    <definedName name="_xlnm._FilterDatabase" localSheetId="0" hidden="1">'Консолідований перелік 08,26'!$A$6:$J$28</definedName>
    <definedName name="_xlnm.Print_Titles" localSheetId="0">'Консолідований перелік 08,26'!$4:$6</definedName>
    <definedName name="_xlnm.Print_Area" localSheetId="0">'Консолідований перелік 08,26'!$A$1:$K$46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9" i="3" l="1"/>
  <c r="H29" i="3"/>
  <c r="I29" i="3"/>
  <c r="I41" i="3" s="1"/>
  <c r="G41" i="3"/>
  <c r="H41" i="3"/>
  <c r="F29" i="3"/>
  <c r="F41" i="3"/>
  <c r="I21" i="3"/>
  <c r="I39" i="3"/>
  <c r="I16" i="3"/>
  <c r="I36" i="3" l="1"/>
  <c r="I40" i="3"/>
  <c r="I38" i="3"/>
  <c r="I37" i="3"/>
  <c r="I35" i="3"/>
  <c r="I34" i="3"/>
  <c r="F33" i="3"/>
  <c r="I31" i="3"/>
  <c r="I28" i="3"/>
  <c r="I26" i="3" s="1"/>
  <c r="H26" i="3"/>
  <c r="G26" i="3"/>
  <c r="F26" i="3"/>
  <c r="I25" i="3"/>
  <c r="I23" i="3"/>
  <c r="H23" i="3"/>
  <c r="G23" i="3"/>
  <c r="F23" i="3"/>
  <c r="I22" i="3"/>
  <c r="I19" i="3"/>
  <c r="I18" i="3"/>
  <c r="I17" i="3"/>
  <c r="I15" i="3"/>
  <c r="H13" i="3"/>
  <c r="G13" i="3"/>
  <c r="I12" i="3"/>
  <c r="I10" i="3"/>
  <c r="H10" i="3"/>
  <c r="G10" i="3"/>
  <c r="F10" i="3"/>
  <c r="F9" i="3"/>
  <c r="I9" i="3" s="1"/>
  <c r="I7" i="3" s="1"/>
  <c r="H7" i="3"/>
  <c r="G7" i="3"/>
  <c r="I13" i="3" l="1"/>
  <c r="F7" i="3"/>
  <c r="F13" i="3"/>
  <c r="I33" i="3"/>
</calcChain>
</file>

<file path=xl/sharedStrings.xml><?xml version="1.0" encoding="utf-8"?>
<sst xmlns="http://schemas.openxmlformats.org/spreadsheetml/2006/main" count="135" uniqueCount="84">
  <si>
    <t>№ п/п</t>
  </si>
  <si>
    <t>Назва публічного інвестиційного проекту/програми публічних інвестицій</t>
  </si>
  <si>
    <t>Сектор / галузь</t>
  </si>
  <si>
    <t xml:space="preserve">Розпочаті публічні інвестиційні проекти (програми публічних інвестицій):  </t>
  </si>
  <si>
    <t xml:space="preserve">Нові публічні інвестиційні проекти (програми публічних інвестицій):  </t>
  </si>
  <si>
    <t>ГРК</t>
  </si>
  <si>
    <t>Освіта і наука</t>
  </si>
  <si>
    <t>тис грн</t>
  </si>
  <si>
    <t>Безперешкодний доступ до якісної освіти - шкільні автобуси</t>
  </si>
  <si>
    <t>Облаштування захисних споруд цивільного захисту (укриттів) у закладах загальної середньої освіти</t>
  </si>
  <si>
    <t>Облаштування безпечних умов у закладах, що надають загальну середню освіту (протипожежний захист)</t>
  </si>
  <si>
    <t>Охорона здоров’я</t>
  </si>
  <si>
    <t>Разом 2026-2028 рр</t>
  </si>
  <si>
    <t>Джерела та механізм фінансового забезпечення</t>
  </si>
  <si>
    <t>Соціальна сфера</t>
  </si>
  <si>
    <t>Розподіл публічних інвестицій на підготовку та реалізацію публічних інвестиційних проектів та програм публічних інвестицій</t>
  </si>
  <si>
    <t>2026 рік</t>
  </si>
  <si>
    <t>2027 рік</t>
  </si>
  <si>
    <t>2028 рік</t>
  </si>
  <si>
    <t>Ідентифікаційний номер</t>
  </si>
  <si>
    <t>Бал за пріоритезацією в Єдиному проектному портфелі публічних інвестицій держави (для нових проектів, програм)</t>
  </si>
  <si>
    <t xml:space="preserve">Соціальна сфера </t>
  </si>
  <si>
    <t xml:space="preserve">Охорона здоров'я </t>
  </si>
  <si>
    <t xml:space="preserve">Освіта і наука </t>
  </si>
  <si>
    <t>Муніципальна інфраструктура та послуги</t>
  </si>
  <si>
    <t>РАЗОМ за секторами (галузями)</t>
  </si>
  <si>
    <t>190925-831503CA</t>
  </si>
  <si>
    <t>Жовківська міська рада Львівського району Львівської області</t>
  </si>
  <si>
    <t>спеціальний фонд місцевого бюджету, субвенція з обласного бюджету</t>
  </si>
  <si>
    <t>290925-30AFE47A</t>
  </si>
  <si>
    <t>Капітальний ремонт підвального приміщення під споруду подвійного призначення з властивостями протирадіаційного укриття (обліковий №51275)  КНП "Жовківська  лікарня" на вул. Львівській, 15а у м. Жовква Львівського району Львівської області.</t>
  </si>
  <si>
    <t>101025-31F4DDB2</t>
  </si>
  <si>
    <t>Відділ освіти Жовківської міської ради Львівського району Львівської області</t>
  </si>
  <si>
    <t>241025-272AC440</t>
  </si>
  <si>
    <t>261025-FF45254A</t>
  </si>
  <si>
    <t>301025-01A0135A</t>
  </si>
  <si>
    <t>Нове будівництво Жовківського ЗЗСО №2 І-ІІІ ступенів по вул. Львівська 37-а м.Жовква, Львівського району, Львівської області</t>
  </si>
  <si>
    <t>Спорт та фізичне виховання</t>
  </si>
  <si>
    <t>171025-BC2C9996</t>
  </si>
  <si>
    <t>Будівництво спортивного комплексу у м.Жовква Львівської області</t>
  </si>
  <si>
    <t>Відділ культури, молоді та спорту Жовківської міської ради Львівського району Львівської області</t>
  </si>
  <si>
    <t>Культура та інформація</t>
  </si>
  <si>
    <t>230925-6641CA5F</t>
  </si>
  <si>
    <t>Нове будівництво меморіального комплексу полеглим воїнам Жовківської громади з благоустроєм прилеглої території на вул. Львівська, у м.Жовква</t>
  </si>
  <si>
    <t>170925-56E43E37</t>
  </si>
  <si>
    <t>201025-F328231E</t>
  </si>
  <si>
    <t>Реконструкція приміщення під мультифункціональний простір по вул. Набережна у м.Жовква Львівської області</t>
  </si>
  <si>
    <t>Реконструкція і технічне переоснащення споруд для очистки стічних вод в м. Жовква, Львівської області</t>
  </si>
  <si>
    <t>290925-0B2474B5</t>
  </si>
  <si>
    <t>Реконструкція приміщення дерматовенерологічного відділення КНП "Жовківська лікарня" під геріатричне відділення по вул. Шевченка 2  в с. Нова Скварява Львівського району Львівської області</t>
  </si>
  <si>
    <t>190925-A764B47C</t>
  </si>
  <si>
    <t>Капітальний ремонт будівлі Староскварявського закладу дошкільної освіти по вул.Жовківській,15 в с. Стара Скварява Львівської області</t>
  </si>
  <si>
    <t>271025-B35A438B</t>
  </si>
  <si>
    <t>Реконструкція пішохідної зони по вул. Львівська у місті Жовква Львівської області</t>
  </si>
  <si>
    <t>Закупівля житла для дітей сиріт у Жовківській громаді</t>
  </si>
  <si>
    <t>спеціальний фонд місцевого бюджету, субвенція з державного бюджету</t>
  </si>
  <si>
    <t>спеціальний фонд місцевого бюджету, субвенція з  державного бюджету</t>
  </si>
  <si>
    <t>спеціальний та загальний фонди місцевого бюджету, субвенція з державного бюджету</t>
  </si>
  <si>
    <t>спеціальний фонд місцевого бюджету, субвенція з  державного бюджету, грант</t>
  </si>
  <si>
    <t>загальний фонд місцевого бюджету, субвенція з  державного бюджету, грант</t>
  </si>
  <si>
    <t>спеціальний та загальний фонди місцевого бюджету, грант</t>
  </si>
  <si>
    <t>спеціальний та загальний фонд місцевого бюджету, Європейський інвестиційний банк</t>
  </si>
  <si>
    <t xml:space="preserve">Консолідований перелік 
публічних інвестиційних проектів та програм публічних інвестицій єдиного проектного портфеля публічних інвестицій Жовківської міської територіальної громади і розподіл публічних інвестицій на їх підготовку та реалізацію на 2026-2028 роки у розрізі джерел і механізмів фінансового забезпечення
</t>
  </si>
  <si>
    <t>Голова комісії</t>
  </si>
  <si>
    <t>Секретар</t>
  </si>
  <si>
    <t>Олександра КЛЯЧКІВСЬКА</t>
  </si>
  <si>
    <t>Олена КУЦЬКО</t>
  </si>
  <si>
    <t>Капітальний ремонт будівлі (термомодернізація) Жовківської  ЗЗСО №3 І-ІІІ ст. Жовківської міської ради Львівської області за адресою: Львівська 
обл, м.Жовква, вул.Набережна,2</t>
  </si>
  <si>
    <t>230326-34597E76</t>
  </si>
  <si>
    <t>Капітальний ремонт  (термомодернізація) адміністративної будівлі Жовківської міської ради Львівської області за адресою: Львівська обл, м.
Жовква, вул.Львівська,40</t>
  </si>
  <si>
    <t>230326-78443B92</t>
  </si>
  <si>
    <t>Реконструкція системи водозабору м. Жовква, Львівська область. Коригування</t>
  </si>
  <si>
    <t>060426-8DE1B428</t>
  </si>
  <si>
    <t>180326-4F2036D5</t>
  </si>
  <si>
    <t>Створення освітнього простору в межах реформи "Нова українська школа" у Жовківській міській  територіальній громаді Львівського району Львівської області</t>
  </si>
  <si>
    <t>210426-68007FE2</t>
  </si>
  <si>
    <t>Сучасний освітній простір в Жовківському ЗЗСО І-ІІІ ступенів №2 Жовківської міської ради Львівського району Львівської області</t>
  </si>
  <si>
    <t>спеціальний та загальний фонд місцевого бюджету, кредит, Європейський інвестиційний банк</t>
  </si>
  <si>
    <t>Капітальний ремонт центральної пішохідної зони від перехрестя вулиць Львівська і Скрипника до площі Вічева, 1 із забезпеченням безбар'єрності у місті Жовква Львівського району Львівської області</t>
  </si>
  <si>
    <t>070826-A49A8D45</t>
  </si>
  <si>
    <t>Закупівля засобів навчання та обладнання для доукомплектування функціонуючого осередку з вивчення навчального предмета «Захист України» на базі Жовківського ЗЗСО І-ІІІ ступенів № 2 Жовківської міської ради Львівського району Львівської області.</t>
  </si>
  <si>
    <t>030826-97CC2C93</t>
  </si>
  <si>
    <t xml:space="preserve">Додаток 2
до протоколу №4 від 17.08.26  засідання комісії 
з питань розподілу публічних інвестицій 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</si>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</sst>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 x14ac:knownFonts="1">
    <font>
      <sz val="11"/>
      <name val="Calibri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65">
    <xf numFmtId="0" fontId="0" fillId="0" borderId="0" xfId="0"/>
    <xf numFmtId="0" fontId="1" fillId="0" borderId="0" xfId="0" applyFont="1"/>
    <xf numFmtId="0" fontId="5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/>
    </xf>
    <xf numFmtId="164" fontId="9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 shrinkToFit="1"/>
    </xf>
    <xf numFmtId="0" fontId="0" fillId="2" borderId="0" xfId="0" applyFill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9" fillId="2" borderId="0" xfId="0" applyFont="1" applyFill="1" applyAlignment="1">
      <alignment horizontal="center" vertical="center" wrapText="1" shrinkToFit="1"/>
    </xf>
    <xf numFmtId="0" fontId="9" fillId="2" borderId="0" xfId="0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/>
    </xf>
    <xf numFmtId="164" fontId="9" fillId="2" borderId="0" xfId="0" applyNumberFormat="1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 shrinkToFit="1"/>
    </xf>
    <xf numFmtId="164" fontId="3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164" fontId="3" fillId="2" borderId="0" xfId="0" applyNumberFormat="1" applyFont="1" applyFill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164" fontId="2" fillId="2" borderId="1" xfId="0" applyNumberFormat="1" applyFont="1" applyFill="1" applyBorder="1" applyAlignment="1">
      <alignment vertical="center"/>
    </xf>
    <xf numFmtId="164" fontId="9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3" fillId="2" borderId="0" xfId="0" applyNumberFormat="1" applyFont="1" applyFill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</cellXfs>
  <cellStyles count="2">
    <cellStyle name="Звичайний" xfId="0" builtinId="0"/>
    <cellStyle name="Звичайни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E424D-D4B2-409D-9CEC-4116DEE0B24B}">
  <sheetPr>
    <pageSetUpPr fitToPage="1"/>
  </sheetPr>
  <dimension ref="A1:K120"/>
  <sheetViews>
    <sheetView tabSelected="1" zoomScale="85" zoomScaleNormal="85" zoomScaleSheetLayoutView="80" workbookViewId="0">
      <pane ySplit="6" topLeftCell="A7" activePane="bottomLeft" state="frozen"/>
      <selection activeCell="B1" sqref="B1"/>
      <selection pane="bottomLeft" activeCell="L2" sqref="L2"/>
    </sheetView>
  </sheetViews>
  <sheetFormatPr defaultColWidth="14.42578125" defaultRowHeight="15" customHeight="1" x14ac:dyDescent="0.25"/>
  <cols>
    <col min="1" max="1" width="5" customWidth="1"/>
    <col min="2" max="2" width="23.5703125" style="5" customWidth="1"/>
    <col min="3" max="3" width="36.140625" style="5" customWidth="1"/>
    <col min="4" max="4" width="16.28515625" style="4" customWidth="1"/>
    <col min="5" max="5" width="21.140625" style="5" customWidth="1"/>
    <col min="6" max="6" width="19.28515625" style="4" customWidth="1"/>
    <col min="7" max="7" width="17.85546875" style="4" customWidth="1"/>
    <col min="8" max="8" width="20.140625" style="4" customWidth="1"/>
    <col min="9" max="9" width="20.42578125" style="4" customWidth="1"/>
    <col min="10" max="10" width="38.140625" style="31" customWidth="1"/>
    <col min="11" max="11" width="35.42578125" style="5" customWidth="1"/>
  </cols>
  <sheetData>
    <row r="1" spans="1:11" ht="78.75" customHeight="1" x14ac:dyDescent="0.25">
      <c r="D1" s="4" t="s">
        <v>83</v>
      </c>
      <c r="J1" s="52" t="s">
        <v>82</v>
      </c>
      <c r="K1" s="52"/>
    </row>
    <row r="2" spans="1:11" ht="73.5" customHeight="1" x14ac:dyDescent="0.25">
      <c r="A2" s="54" t="s">
        <v>62</v>
      </c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1:11" ht="18.75" x14ac:dyDescent="0.3">
      <c r="A3" s="1"/>
      <c r="B3" s="7"/>
      <c r="C3" s="7"/>
      <c r="D3" s="6"/>
      <c r="E3" s="7"/>
      <c r="F3" s="6"/>
      <c r="G3" s="6"/>
      <c r="H3" s="6"/>
      <c r="I3" s="6"/>
      <c r="J3" s="27"/>
      <c r="K3" s="10" t="s">
        <v>7</v>
      </c>
    </row>
    <row r="4" spans="1:11" ht="58.5" customHeight="1" x14ac:dyDescent="0.25">
      <c r="A4" s="53" t="s">
        <v>0</v>
      </c>
      <c r="B4" s="53" t="s">
        <v>19</v>
      </c>
      <c r="C4" s="53" t="s">
        <v>1</v>
      </c>
      <c r="D4" s="53" t="s">
        <v>2</v>
      </c>
      <c r="E4" s="53" t="s">
        <v>20</v>
      </c>
      <c r="F4" s="53" t="s">
        <v>15</v>
      </c>
      <c r="G4" s="53"/>
      <c r="H4" s="53"/>
      <c r="I4" s="53"/>
      <c r="J4" s="58" t="s">
        <v>13</v>
      </c>
      <c r="K4" s="58" t="s">
        <v>5</v>
      </c>
    </row>
    <row r="5" spans="1:11" ht="64.5" customHeight="1" x14ac:dyDescent="0.25">
      <c r="A5" s="55"/>
      <c r="B5" s="56"/>
      <c r="C5" s="56"/>
      <c r="D5" s="57"/>
      <c r="E5" s="53"/>
      <c r="F5" s="60" t="s">
        <v>16</v>
      </c>
      <c r="G5" s="60" t="s">
        <v>17</v>
      </c>
      <c r="H5" s="60" t="s">
        <v>18</v>
      </c>
      <c r="I5" s="60" t="s">
        <v>12</v>
      </c>
      <c r="J5" s="59"/>
      <c r="K5" s="58"/>
    </row>
    <row r="6" spans="1:11" ht="47.25" customHeight="1" x14ac:dyDescent="0.25">
      <c r="A6" s="55"/>
      <c r="B6" s="56"/>
      <c r="C6" s="56"/>
      <c r="D6" s="57"/>
      <c r="E6" s="53"/>
      <c r="F6" s="57"/>
      <c r="G6" s="57"/>
      <c r="H6" s="57"/>
      <c r="I6" s="60"/>
      <c r="J6" s="59"/>
      <c r="K6" s="58"/>
    </row>
    <row r="7" spans="1:11" ht="22.5" customHeight="1" x14ac:dyDescent="0.25">
      <c r="A7" s="8"/>
      <c r="B7" s="13" t="s">
        <v>21</v>
      </c>
      <c r="C7" s="18"/>
      <c r="D7" s="19"/>
      <c r="E7" s="18"/>
      <c r="F7" s="20">
        <f>F9</f>
        <v>0</v>
      </c>
      <c r="G7" s="20">
        <f t="shared" ref="G7:I7" si="0">G9</f>
        <v>300</v>
      </c>
      <c r="H7" s="20">
        <f t="shared" si="0"/>
        <v>300</v>
      </c>
      <c r="I7" s="20">
        <f t="shared" si="0"/>
        <v>600</v>
      </c>
      <c r="J7" s="18"/>
      <c r="K7" s="18"/>
    </row>
    <row r="8" spans="1:11" ht="25.5" customHeight="1" x14ac:dyDescent="0.25">
      <c r="A8" s="53" t="s">
        <v>4</v>
      </c>
      <c r="B8" s="53"/>
      <c r="C8" s="53"/>
      <c r="D8" s="53"/>
      <c r="E8" s="21"/>
      <c r="F8" s="22"/>
      <c r="G8" s="22"/>
      <c r="H8" s="22"/>
      <c r="I8" s="22"/>
      <c r="J8" s="28"/>
      <c r="K8" s="21"/>
    </row>
    <row r="9" spans="1:11" s="34" customFormat="1" ht="47.25" x14ac:dyDescent="0.25">
      <c r="A9" s="17"/>
      <c r="B9" s="32" t="s">
        <v>26</v>
      </c>
      <c r="C9" s="33" t="s">
        <v>54</v>
      </c>
      <c r="D9" s="30" t="s">
        <v>14</v>
      </c>
      <c r="E9" s="17">
        <v>79</v>
      </c>
      <c r="F9" s="14">
        <f>200-200</f>
        <v>0</v>
      </c>
      <c r="G9" s="14">
        <v>300</v>
      </c>
      <c r="H9" s="14">
        <v>300</v>
      </c>
      <c r="I9" s="14">
        <f>F9+G9+H9</f>
        <v>600</v>
      </c>
      <c r="J9" s="17" t="s">
        <v>28</v>
      </c>
      <c r="K9" s="17" t="s">
        <v>27</v>
      </c>
    </row>
    <row r="10" spans="1:11" s="5" customFormat="1" ht="21.75" customHeight="1" x14ac:dyDescent="0.25">
      <c r="A10" s="3"/>
      <c r="B10" s="13" t="s">
        <v>22</v>
      </c>
      <c r="C10" s="18"/>
      <c r="D10" s="18"/>
      <c r="E10" s="18"/>
      <c r="F10" s="20">
        <f>F12</f>
        <v>300</v>
      </c>
      <c r="G10" s="20">
        <f t="shared" ref="G10:I10" si="1">G12</f>
        <v>700</v>
      </c>
      <c r="H10" s="20">
        <f t="shared" si="1"/>
        <v>700</v>
      </c>
      <c r="I10" s="20">
        <f t="shared" si="1"/>
        <v>1700</v>
      </c>
      <c r="J10" s="18"/>
      <c r="K10" s="18"/>
    </row>
    <row r="11" spans="1:11" ht="27" customHeight="1" x14ac:dyDescent="0.25">
      <c r="A11" s="53" t="s">
        <v>4</v>
      </c>
      <c r="B11" s="53"/>
      <c r="C11" s="53"/>
      <c r="D11" s="53"/>
      <c r="E11" s="21"/>
      <c r="F11" s="22"/>
      <c r="G11" s="22"/>
      <c r="H11" s="22"/>
      <c r="I11" s="22"/>
      <c r="J11" s="29"/>
      <c r="K11" s="21"/>
    </row>
    <row r="12" spans="1:11" s="34" customFormat="1" ht="141.75" x14ac:dyDescent="0.25">
      <c r="A12" s="23"/>
      <c r="B12" s="32" t="s">
        <v>29</v>
      </c>
      <c r="C12" s="33" t="s">
        <v>30</v>
      </c>
      <c r="D12" s="30" t="s">
        <v>11</v>
      </c>
      <c r="E12" s="17">
        <v>83</v>
      </c>
      <c r="F12" s="16">
        <v>300</v>
      </c>
      <c r="G12" s="16">
        <v>700</v>
      </c>
      <c r="H12" s="16">
        <v>700</v>
      </c>
      <c r="I12" s="14">
        <f>F12+G12+H12</f>
        <v>1700</v>
      </c>
      <c r="J12" s="17" t="s">
        <v>55</v>
      </c>
      <c r="K12" s="17" t="s">
        <v>27</v>
      </c>
    </row>
    <row r="13" spans="1:11" ht="22.5" customHeight="1" x14ac:dyDescent="0.25">
      <c r="A13" s="8"/>
      <c r="B13" s="13" t="s">
        <v>23</v>
      </c>
      <c r="C13" s="18"/>
      <c r="D13" s="19"/>
      <c r="E13" s="18"/>
      <c r="F13" s="20">
        <f>SUM(F15:F22)</f>
        <v>6683.5</v>
      </c>
      <c r="G13" s="20">
        <f>SUM(G15:G22)</f>
        <v>7000</v>
      </c>
      <c r="H13" s="20">
        <f>SUM(H15:H22)</f>
        <v>7000</v>
      </c>
      <c r="I13" s="20">
        <f>SUM(I15:I22)</f>
        <v>20683.5</v>
      </c>
      <c r="J13" s="18"/>
      <c r="K13" s="18"/>
    </row>
    <row r="14" spans="1:11" ht="32.25" customHeight="1" x14ac:dyDescent="0.25">
      <c r="A14" s="53" t="s">
        <v>3</v>
      </c>
      <c r="B14" s="53"/>
      <c r="C14" s="53"/>
      <c r="D14" s="53"/>
      <c r="E14" s="21"/>
      <c r="F14" s="22"/>
      <c r="G14" s="22"/>
      <c r="H14" s="22"/>
      <c r="I14" s="22"/>
      <c r="J14" s="29"/>
      <c r="K14" s="21"/>
    </row>
    <row r="15" spans="1:11" s="35" customFormat="1" ht="78.75" x14ac:dyDescent="0.25">
      <c r="A15" s="17"/>
      <c r="B15" s="17" t="s">
        <v>73</v>
      </c>
      <c r="C15" s="33" t="s">
        <v>74</v>
      </c>
      <c r="D15" s="30" t="s">
        <v>6</v>
      </c>
      <c r="E15" s="17">
        <v>81</v>
      </c>
      <c r="F15" s="16">
        <v>2370.5549999999998</v>
      </c>
      <c r="G15" s="16">
        <v>300</v>
      </c>
      <c r="H15" s="16">
        <v>300</v>
      </c>
      <c r="I15" s="14">
        <f>F15+G15+H15</f>
        <v>2970.5549999999998</v>
      </c>
      <c r="J15" s="17" t="s">
        <v>56</v>
      </c>
      <c r="K15" s="30" t="s">
        <v>32</v>
      </c>
    </row>
    <row r="16" spans="1:11" s="35" customFormat="1" ht="78.75" x14ac:dyDescent="0.25">
      <c r="A16" s="17"/>
      <c r="B16" s="17" t="s">
        <v>75</v>
      </c>
      <c r="C16" s="32" t="s">
        <v>76</v>
      </c>
      <c r="D16" s="30" t="s">
        <v>6</v>
      </c>
      <c r="E16" s="17">
        <v>81</v>
      </c>
      <c r="F16" s="16">
        <v>12.945</v>
      </c>
      <c r="G16" s="16">
        <v>0</v>
      </c>
      <c r="H16" s="16">
        <v>0</v>
      </c>
      <c r="I16" s="14">
        <f>F16+G16+H16</f>
        <v>12.945</v>
      </c>
      <c r="J16" s="17" t="s">
        <v>56</v>
      </c>
      <c r="K16" s="30" t="s">
        <v>32</v>
      </c>
    </row>
    <row r="17" spans="1:11" s="35" customFormat="1" ht="47.25" x14ac:dyDescent="0.25">
      <c r="A17" s="17"/>
      <c r="B17" s="32" t="s">
        <v>31</v>
      </c>
      <c r="C17" s="17" t="s">
        <v>8</v>
      </c>
      <c r="D17" s="30" t="s">
        <v>6</v>
      </c>
      <c r="E17" s="17">
        <v>81</v>
      </c>
      <c r="F17" s="16">
        <v>400</v>
      </c>
      <c r="G17" s="16">
        <v>400</v>
      </c>
      <c r="H17" s="16">
        <v>400</v>
      </c>
      <c r="I17" s="14">
        <f>F17+G17+H17</f>
        <v>1200</v>
      </c>
      <c r="J17" s="17" t="s">
        <v>56</v>
      </c>
      <c r="K17" s="30" t="s">
        <v>32</v>
      </c>
    </row>
    <row r="18" spans="1:11" s="35" customFormat="1" ht="70.5" customHeight="1" x14ac:dyDescent="0.25">
      <c r="A18" s="17"/>
      <c r="B18" s="32" t="s">
        <v>34</v>
      </c>
      <c r="C18" s="17" t="s">
        <v>9</v>
      </c>
      <c r="D18" s="30" t="s">
        <v>6</v>
      </c>
      <c r="E18" s="17">
        <v>86</v>
      </c>
      <c r="F18" s="16">
        <v>200</v>
      </c>
      <c r="G18" s="16">
        <v>200</v>
      </c>
      <c r="H18" s="16">
        <v>230</v>
      </c>
      <c r="I18" s="14">
        <f>F18+G18+H18</f>
        <v>630</v>
      </c>
      <c r="J18" s="17" t="s">
        <v>56</v>
      </c>
      <c r="K18" s="30" t="s">
        <v>32</v>
      </c>
    </row>
    <row r="19" spans="1:11" s="35" customFormat="1" ht="78.75" x14ac:dyDescent="0.25">
      <c r="A19" s="17"/>
      <c r="B19" s="32" t="s">
        <v>35</v>
      </c>
      <c r="C19" s="33" t="s">
        <v>36</v>
      </c>
      <c r="D19" s="30" t="s">
        <v>6</v>
      </c>
      <c r="E19" s="17">
        <v>75</v>
      </c>
      <c r="F19" s="16">
        <v>2650</v>
      </c>
      <c r="G19" s="16">
        <v>4100</v>
      </c>
      <c r="H19" s="16">
        <v>5070</v>
      </c>
      <c r="I19" s="14">
        <f>F19+G19+H19</f>
        <v>11820</v>
      </c>
      <c r="J19" s="17" t="s">
        <v>58</v>
      </c>
      <c r="K19" s="30" t="s">
        <v>32</v>
      </c>
    </row>
    <row r="20" spans="1:11" s="2" customFormat="1" ht="33" customHeight="1" x14ac:dyDescent="0.25">
      <c r="A20" s="53" t="s">
        <v>4</v>
      </c>
      <c r="B20" s="53"/>
      <c r="C20" s="53"/>
      <c r="D20" s="53"/>
      <c r="E20" s="11"/>
      <c r="F20" s="25"/>
      <c r="G20" s="26"/>
      <c r="H20" s="26"/>
      <c r="I20" s="25"/>
      <c r="J20" s="23"/>
      <c r="K20" s="24"/>
    </row>
    <row r="21" spans="1:11" s="2" customFormat="1" ht="63" x14ac:dyDescent="0.25">
      <c r="A21" s="11"/>
      <c r="B21" s="32" t="s">
        <v>33</v>
      </c>
      <c r="C21" s="17" t="s">
        <v>10</v>
      </c>
      <c r="D21" s="30" t="s">
        <v>6</v>
      </c>
      <c r="E21" s="17">
        <v>84</v>
      </c>
      <c r="F21" s="16">
        <v>1000</v>
      </c>
      <c r="G21" s="16">
        <v>2000</v>
      </c>
      <c r="H21" s="16">
        <v>1000</v>
      </c>
      <c r="I21" s="14">
        <f>F21+G21+H21</f>
        <v>4000</v>
      </c>
      <c r="J21" s="17" t="s">
        <v>56</v>
      </c>
      <c r="K21" s="30" t="s">
        <v>32</v>
      </c>
    </row>
    <row r="22" spans="1:11" s="35" customFormat="1" ht="157.5" x14ac:dyDescent="0.25">
      <c r="A22" s="17"/>
      <c r="B22" s="32" t="s">
        <v>81</v>
      </c>
      <c r="C22" s="17" t="s">
        <v>80</v>
      </c>
      <c r="D22" s="30" t="s">
        <v>6</v>
      </c>
      <c r="E22" s="17">
        <v>81</v>
      </c>
      <c r="F22" s="16">
        <v>50</v>
      </c>
      <c r="G22" s="16">
        <v>0</v>
      </c>
      <c r="H22" s="16">
        <v>0</v>
      </c>
      <c r="I22" s="14">
        <f>F22+G22+H22</f>
        <v>50</v>
      </c>
      <c r="J22" s="17" t="s">
        <v>56</v>
      </c>
      <c r="K22" s="30" t="s">
        <v>32</v>
      </c>
    </row>
    <row r="23" spans="1:11" s="5" customFormat="1" ht="21" customHeight="1" x14ac:dyDescent="0.25">
      <c r="A23" s="3"/>
      <c r="B23" s="13" t="s">
        <v>37</v>
      </c>
      <c r="C23" s="18"/>
      <c r="D23" s="18"/>
      <c r="E23" s="18"/>
      <c r="F23" s="20">
        <f>F25</f>
        <v>400</v>
      </c>
      <c r="G23" s="20">
        <f t="shared" ref="G23:I23" si="2">G25</f>
        <v>500</v>
      </c>
      <c r="H23" s="20">
        <f t="shared" si="2"/>
        <v>1000</v>
      </c>
      <c r="I23" s="20">
        <f t="shared" si="2"/>
        <v>1900</v>
      </c>
      <c r="J23" s="18"/>
      <c r="K23" s="18"/>
    </row>
    <row r="24" spans="1:11" ht="36" customHeight="1" x14ac:dyDescent="0.25">
      <c r="A24" s="53" t="s">
        <v>4</v>
      </c>
      <c r="B24" s="53"/>
      <c r="C24" s="53"/>
      <c r="D24" s="53"/>
      <c r="E24" s="21"/>
      <c r="F24" s="22"/>
      <c r="G24" s="22"/>
      <c r="H24" s="22"/>
      <c r="I24" s="15"/>
      <c r="J24" s="29"/>
      <c r="K24" s="21"/>
    </row>
    <row r="25" spans="1:11" s="35" customFormat="1" ht="72.75" customHeight="1" x14ac:dyDescent="0.25">
      <c r="A25" s="17"/>
      <c r="B25" s="32" t="s">
        <v>38</v>
      </c>
      <c r="C25" s="33" t="s">
        <v>39</v>
      </c>
      <c r="D25" s="30" t="s">
        <v>37</v>
      </c>
      <c r="E25" s="17">
        <v>84</v>
      </c>
      <c r="F25" s="16">
        <v>400</v>
      </c>
      <c r="G25" s="16">
        <v>500</v>
      </c>
      <c r="H25" s="16">
        <v>1000</v>
      </c>
      <c r="I25" s="14">
        <f>F25+G25+H25</f>
        <v>1900</v>
      </c>
      <c r="J25" s="30" t="s">
        <v>59</v>
      </c>
      <c r="K25" s="30" t="s">
        <v>40</v>
      </c>
    </row>
    <row r="26" spans="1:11" ht="29.25" customHeight="1" x14ac:dyDescent="0.25">
      <c r="A26" s="3"/>
      <c r="B26" s="13" t="s">
        <v>41</v>
      </c>
      <c r="C26" s="13"/>
      <c r="D26" s="19"/>
      <c r="E26" s="18"/>
      <c r="F26" s="20">
        <f>F28</f>
        <v>8100</v>
      </c>
      <c r="G26" s="20">
        <f t="shared" ref="G26:I26" si="3">G28</f>
        <v>1500</v>
      </c>
      <c r="H26" s="20">
        <f t="shared" si="3"/>
        <v>3000</v>
      </c>
      <c r="I26" s="20">
        <f t="shared" si="3"/>
        <v>12600</v>
      </c>
      <c r="J26" s="18"/>
      <c r="K26" s="18"/>
    </row>
    <row r="27" spans="1:11" ht="30.75" customHeight="1" x14ac:dyDescent="0.25">
      <c r="A27" s="53" t="s">
        <v>3</v>
      </c>
      <c r="B27" s="53"/>
      <c r="C27" s="53"/>
      <c r="D27" s="53"/>
      <c r="E27" s="21"/>
      <c r="F27" s="22"/>
      <c r="G27" s="22"/>
      <c r="H27" s="22"/>
      <c r="I27" s="22"/>
      <c r="J27" s="29"/>
      <c r="K27" s="21"/>
    </row>
    <row r="28" spans="1:11" s="35" customFormat="1" ht="118.5" customHeight="1" x14ac:dyDescent="0.25">
      <c r="A28" s="17"/>
      <c r="B28" s="32" t="s">
        <v>42</v>
      </c>
      <c r="C28" s="33" t="s">
        <v>43</v>
      </c>
      <c r="D28" s="30" t="s">
        <v>41</v>
      </c>
      <c r="E28" s="17">
        <v>80</v>
      </c>
      <c r="F28" s="16">
        <v>8100</v>
      </c>
      <c r="G28" s="16">
        <v>1500</v>
      </c>
      <c r="H28" s="16">
        <v>3000</v>
      </c>
      <c r="I28" s="14">
        <f>F28+G28+H28</f>
        <v>12600</v>
      </c>
      <c r="J28" s="17" t="s">
        <v>57</v>
      </c>
      <c r="K28" s="30" t="s">
        <v>40</v>
      </c>
    </row>
    <row r="29" spans="1:11" ht="20.25" customHeight="1" x14ac:dyDescent="0.25">
      <c r="A29" s="3"/>
      <c r="B29" s="64" t="s">
        <v>24</v>
      </c>
      <c r="C29" s="64"/>
      <c r="D29" s="64"/>
      <c r="E29" s="18"/>
      <c r="F29" s="20">
        <f>F31+F33+F34+F35+F38+F40+F36+F37+F39</f>
        <v>74012.795500000007</v>
      </c>
      <c r="G29" s="20">
        <f t="shared" ref="G29:I29" si="4">G31+G33+G34+G35+G38+G40+G36+G37+G39</f>
        <v>7000</v>
      </c>
      <c r="H29" s="20">
        <f t="shared" si="4"/>
        <v>7000</v>
      </c>
      <c r="I29" s="20">
        <f t="shared" si="4"/>
        <v>88012.795500000007</v>
      </c>
      <c r="J29" s="18"/>
      <c r="K29" s="18"/>
    </row>
    <row r="30" spans="1:11" ht="39" customHeight="1" x14ac:dyDescent="0.25">
      <c r="A30" s="53" t="s">
        <v>3</v>
      </c>
      <c r="B30" s="53"/>
      <c r="C30" s="53"/>
      <c r="D30" s="53"/>
      <c r="E30" s="21"/>
      <c r="F30" s="22"/>
      <c r="G30" s="22"/>
      <c r="H30" s="22"/>
      <c r="I30" s="22"/>
      <c r="J30" s="29"/>
      <c r="K30" s="21"/>
    </row>
    <row r="31" spans="1:11" s="35" customFormat="1" ht="52.5" customHeight="1" x14ac:dyDescent="0.25">
      <c r="A31" s="17"/>
      <c r="B31" s="32" t="s">
        <v>72</v>
      </c>
      <c r="C31" s="36" t="s">
        <v>71</v>
      </c>
      <c r="D31" s="32" t="s">
        <v>24</v>
      </c>
      <c r="E31" s="37">
        <v>83</v>
      </c>
      <c r="F31" s="16">
        <v>6300</v>
      </c>
      <c r="G31" s="16">
        <v>2000</v>
      </c>
      <c r="H31" s="16">
        <v>2000</v>
      </c>
      <c r="I31" s="14">
        <f>F31+G31+H31</f>
        <v>10300</v>
      </c>
      <c r="J31" s="17" t="s">
        <v>57</v>
      </c>
      <c r="K31" s="17" t="s">
        <v>27</v>
      </c>
    </row>
    <row r="32" spans="1:11" ht="28.5" customHeight="1" x14ac:dyDescent="0.25">
      <c r="A32" s="53" t="s">
        <v>4</v>
      </c>
      <c r="B32" s="53"/>
      <c r="C32" s="53"/>
      <c r="D32" s="53"/>
      <c r="E32" s="21"/>
      <c r="F32" s="49"/>
      <c r="G32" s="22"/>
      <c r="H32" s="22"/>
      <c r="I32" s="16"/>
      <c r="J32" s="29"/>
      <c r="K32" s="21"/>
    </row>
    <row r="33" spans="1:11" s="35" customFormat="1" ht="63" x14ac:dyDescent="0.25">
      <c r="A33" s="17"/>
      <c r="B33" s="32" t="s">
        <v>44</v>
      </c>
      <c r="C33" s="33" t="s">
        <v>47</v>
      </c>
      <c r="D33" s="32" t="s">
        <v>24</v>
      </c>
      <c r="E33" s="29">
        <v>77</v>
      </c>
      <c r="F33" s="38">
        <f>200+300</f>
        <v>500</v>
      </c>
      <c r="G33" s="38">
        <v>1000</v>
      </c>
      <c r="H33" s="38">
        <v>1000</v>
      </c>
      <c r="I33" s="14">
        <f t="shared" ref="I33:I40" si="5">F33+G33+H33</f>
        <v>2500</v>
      </c>
      <c r="J33" s="17" t="s">
        <v>57</v>
      </c>
      <c r="K33" s="17" t="s">
        <v>27</v>
      </c>
    </row>
    <row r="34" spans="1:11" s="35" customFormat="1" ht="63" x14ac:dyDescent="0.25">
      <c r="A34" s="17"/>
      <c r="B34" s="32" t="s">
        <v>45</v>
      </c>
      <c r="C34" s="33" t="s">
        <v>46</v>
      </c>
      <c r="D34" s="32" t="s">
        <v>24</v>
      </c>
      <c r="E34" s="29">
        <v>86</v>
      </c>
      <c r="F34" s="38">
        <v>0</v>
      </c>
      <c r="G34" s="38">
        <v>800</v>
      </c>
      <c r="H34" s="38">
        <v>800</v>
      </c>
      <c r="I34" s="14">
        <f t="shared" si="5"/>
        <v>1600</v>
      </c>
      <c r="J34" s="17" t="s">
        <v>60</v>
      </c>
      <c r="K34" s="17" t="s">
        <v>27</v>
      </c>
    </row>
    <row r="35" spans="1:11" s="35" customFormat="1" ht="110.25" x14ac:dyDescent="0.25">
      <c r="A35" s="17"/>
      <c r="B35" s="32" t="s">
        <v>48</v>
      </c>
      <c r="C35" s="33" t="s">
        <v>49</v>
      </c>
      <c r="D35" s="32" t="s">
        <v>24</v>
      </c>
      <c r="E35" s="29">
        <v>81</v>
      </c>
      <c r="F35" s="38">
        <v>0</v>
      </c>
      <c r="G35" s="38">
        <v>200</v>
      </c>
      <c r="H35" s="38">
        <v>200</v>
      </c>
      <c r="I35" s="14">
        <f t="shared" si="5"/>
        <v>400</v>
      </c>
      <c r="J35" s="17" t="s">
        <v>57</v>
      </c>
      <c r="K35" s="17" t="s">
        <v>27</v>
      </c>
    </row>
    <row r="36" spans="1:11" s="35" customFormat="1" ht="94.5" x14ac:dyDescent="0.25">
      <c r="A36" s="17"/>
      <c r="B36" s="32" t="s">
        <v>68</v>
      </c>
      <c r="C36" s="33" t="s">
        <v>67</v>
      </c>
      <c r="D36" s="32" t="s">
        <v>24</v>
      </c>
      <c r="E36" s="37">
        <v>83</v>
      </c>
      <c r="F36" s="16">
        <v>40648.48702</v>
      </c>
      <c r="G36" s="16">
        <v>100</v>
      </c>
      <c r="H36" s="16">
        <v>100</v>
      </c>
      <c r="I36" s="50">
        <f>F36+G36+H36</f>
        <v>40848.48702</v>
      </c>
      <c r="J36" s="17" t="s">
        <v>77</v>
      </c>
      <c r="K36" s="17" t="s">
        <v>27</v>
      </c>
    </row>
    <row r="37" spans="1:11" s="35" customFormat="1" ht="120" customHeight="1" x14ac:dyDescent="0.25">
      <c r="A37" s="17"/>
      <c r="B37" s="32" t="s">
        <v>70</v>
      </c>
      <c r="C37" s="33" t="s">
        <v>69</v>
      </c>
      <c r="D37" s="32" t="s">
        <v>24</v>
      </c>
      <c r="E37" s="37">
        <v>83</v>
      </c>
      <c r="F37" s="16">
        <v>25764.30848</v>
      </c>
      <c r="G37" s="16">
        <v>100</v>
      </c>
      <c r="H37" s="16">
        <v>100</v>
      </c>
      <c r="I37" s="50">
        <f t="shared" si="5"/>
        <v>25964.30848</v>
      </c>
      <c r="J37" s="17" t="s">
        <v>77</v>
      </c>
      <c r="K37" s="17" t="s">
        <v>27</v>
      </c>
    </row>
    <row r="38" spans="1:11" s="35" customFormat="1" ht="78.75" x14ac:dyDescent="0.25">
      <c r="A38" s="17"/>
      <c r="B38" s="32" t="s">
        <v>50</v>
      </c>
      <c r="C38" s="33" t="s">
        <v>51</v>
      </c>
      <c r="D38" s="32" t="s">
        <v>24</v>
      </c>
      <c r="E38" s="29">
        <v>85</v>
      </c>
      <c r="F38" s="38">
        <v>200</v>
      </c>
      <c r="G38" s="38">
        <v>300</v>
      </c>
      <c r="H38" s="38">
        <v>300</v>
      </c>
      <c r="I38" s="14">
        <f t="shared" si="5"/>
        <v>800</v>
      </c>
      <c r="J38" s="17" t="s">
        <v>61</v>
      </c>
      <c r="K38" s="17" t="s">
        <v>27</v>
      </c>
    </row>
    <row r="39" spans="1:11" s="35" customFormat="1" ht="47.25" x14ac:dyDescent="0.25">
      <c r="A39" s="17"/>
      <c r="B39" s="32" t="s">
        <v>52</v>
      </c>
      <c r="C39" s="33" t="s">
        <v>53</v>
      </c>
      <c r="D39" s="32" t="s">
        <v>24</v>
      </c>
      <c r="E39" s="29">
        <v>81</v>
      </c>
      <c r="F39" s="38">
        <v>200</v>
      </c>
      <c r="G39" s="38">
        <v>2500</v>
      </c>
      <c r="H39" s="38">
        <v>2500</v>
      </c>
      <c r="I39" s="14">
        <f t="shared" ref="I39" si="6">F39+G39+H39</f>
        <v>5200</v>
      </c>
      <c r="J39" s="17" t="s">
        <v>57</v>
      </c>
      <c r="K39" s="17" t="s">
        <v>27</v>
      </c>
    </row>
    <row r="40" spans="1:11" s="35" customFormat="1" ht="110.25" x14ac:dyDescent="0.25">
      <c r="A40" s="17"/>
      <c r="B40" s="32" t="s">
        <v>79</v>
      </c>
      <c r="C40" s="51" t="s">
        <v>78</v>
      </c>
      <c r="D40" s="32" t="s">
        <v>24</v>
      </c>
      <c r="E40" s="29">
        <v>83</v>
      </c>
      <c r="F40" s="38">
        <v>400</v>
      </c>
      <c r="G40" s="38">
        <v>0</v>
      </c>
      <c r="H40" s="38">
        <v>0</v>
      </c>
      <c r="I40" s="14">
        <f t="shared" si="5"/>
        <v>400</v>
      </c>
      <c r="J40" s="17" t="s">
        <v>57</v>
      </c>
      <c r="K40" s="17" t="s">
        <v>27</v>
      </c>
    </row>
    <row r="41" spans="1:11" s="35" customFormat="1" ht="15.75" x14ac:dyDescent="0.25">
      <c r="A41" s="3"/>
      <c r="B41" s="61" t="s">
        <v>25</v>
      </c>
      <c r="C41" s="61"/>
      <c r="D41" s="3"/>
      <c r="E41" s="3"/>
      <c r="F41" s="9">
        <f>F7+F10+F13+F23+F26+F29</f>
        <v>89496.295500000007</v>
      </c>
      <c r="G41" s="9">
        <f t="shared" ref="G41:I41" si="7">G7+G10+G13+G23+G26+G29</f>
        <v>17000</v>
      </c>
      <c r="H41" s="9">
        <f t="shared" si="7"/>
        <v>19000</v>
      </c>
      <c r="I41" s="9">
        <f t="shared" si="7"/>
        <v>125496.29550000001</v>
      </c>
      <c r="J41" s="3"/>
      <c r="K41" s="3"/>
    </row>
    <row r="42" spans="1:11" s="35" customFormat="1" ht="15.75" x14ac:dyDescent="0.25">
      <c r="A42" s="12"/>
      <c r="B42" s="12"/>
      <c r="C42" s="12"/>
      <c r="D42" s="12"/>
      <c r="E42" s="12"/>
      <c r="F42" s="45"/>
      <c r="G42" s="45"/>
      <c r="H42" s="45"/>
      <c r="I42" s="45"/>
      <c r="J42" s="12"/>
      <c r="K42" s="12"/>
    </row>
    <row r="43" spans="1:11" s="35" customFormat="1" ht="15.75" x14ac:dyDescent="0.25">
      <c r="A43" s="12"/>
      <c r="B43" s="12"/>
      <c r="C43" s="44" t="s">
        <v>63</v>
      </c>
      <c r="D43" s="12"/>
      <c r="E43" s="12"/>
      <c r="F43" s="62" t="s">
        <v>65</v>
      </c>
      <c r="G43" s="63"/>
      <c r="H43" s="45"/>
      <c r="I43" s="45"/>
      <c r="J43" s="12"/>
      <c r="K43" s="12"/>
    </row>
    <row r="44" spans="1:11" s="35" customFormat="1" ht="15.75" x14ac:dyDescent="0.25">
      <c r="A44" s="12"/>
      <c r="B44" s="12"/>
      <c r="C44" s="44"/>
      <c r="D44" s="12"/>
      <c r="E44" s="12"/>
      <c r="F44" s="47"/>
      <c r="G44" s="48"/>
      <c r="H44" s="45"/>
      <c r="I44" s="45"/>
      <c r="J44" s="12"/>
      <c r="K44" s="12"/>
    </row>
    <row r="45" spans="1:11" s="35" customFormat="1" ht="15.75" x14ac:dyDescent="0.25">
      <c r="A45" s="12"/>
      <c r="B45" s="12"/>
      <c r="C45" s="46" t="s">
        <v>64</v>
      </c>
      <c r="D45" s="12"/>
      <c r="E45" s="12"/>
      <c r="F45" s="45" t="s">
        <v>66</v>
      </c>
      <c r="G45" s="45"/>
      <c r="H45" s="45"/>
      <c r="I45" s="45"/>
      <c r="J45" s="12"/>
      <c r="K45" s="12"/>
    </row>
    <row r="46" spans="1:11" s="35" customFormat="1" ht="15.75" x14ac:dyDescent="0.25">
      <c r="A46" s="36"/>
      <c r="B46" s="41"/>
      <c r="C46" s="40"/>
      <c r="D46" s="41"/>
      <c r="F46" s="42"/>
      <c r="G46" s="42"/>
      <c r="H46" s="42"/>
      <c r="I46" s="43"/>
      <c r="J46" s="36"/>
      <c r="K46" s="36"/>
    </row>
    <row r="47" spans="1:11" s="2" customFormat="1" ht="28.5" customHeight="1" x14ac:dyDescent="0.25"/>
    <row r="48" spans="1:11" ht="15" customHeight="1" x14ac:dyDescent="0.25">
      <c r="K48" s="12"/>
    </row>
    <row r="49" spans="3:3" ht="15.75" customHeight="1" x14ac:dyDescent="0.25">
      <c r="C49" s="39"/>
    </row>
    <row r="50" spans="3:3" ht="15.75" customHeight="1" x14ac:dyDescent="0.25">
      <c r="C50" s="39"/>
    </row>
    <row r="51" spans="3:3" ht="15.75" customHeight="1" x14ac:dyDescent="0.25">
      <c r="C51" s="39"/>
    </row>
    <row r="52" spans="3:3" ht="15.75" customHeight="1" x14ac:dyDescent="0.25"/>
    <row r="53" spans="3:3" ht="15.75" customHeight="1" x14ac:dyDescent="0.25"/>
    <row r="54" spans="3:3" ht="15.75" customHeight="1" x14ac:dyDescent="0.25"/>
    <row r="55" spans="3:3" ht="15.75" customHeight="1" x14ac:dyDescent="0.25"/>
    <row r="56" spans="3:3" ht="15.75" customHeight="1" x14ac:dyDescent="0.25"/>
    <row r="57" spans="3:3" ht="15.75" customHeight="1" x14ac:dyDescent="0.25"/>
    <row r="58" spans="3:3" ht="15.75" customHeight="1" x14ac:dyDescent="0.25"/>
    <row r="59" spans="3:3" ht="15.75" customHeight="1" x14ac:dyDescent="0.25"/>
    <row r="60" spans="3:3" ht="15.75" customHeight="1" x14ac:dyDescent="0.25"/>
    <row r="61" spans="3:3" ht="15.75" customHeight="1" x14ac:dyDescent="0.25"/>
    <row r="62" spans="3:3" ht="15.75" customHeight="1" x14ac:dyDescent="0.25"/>
    <row r="63" spans="3:3" ht="15.75" customHeight="1" x14ac:dyDescent="0.25"/>
    <row r="64" spans="3:3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</sheetData>
  <mergeCells count="25">
    <mergeCell ref="A11:D11"/>
    <mergeCell ref="B41:C41"/>
    <mergeCell ref="F43:G43"/>
    <mergeCell ref="A20:D20"/>
    <mergeCell ref="A24:D24"/>
    <mergeCell ref="A27:D27"/>
    <mergeCell ref="B29:D29"/>
    <mergeCell ref="A30:D30"/>
    <mergeCell ref="A32:D32"/>
    <mergeCell ref="J1:K1"/>
    <mergeCell ref="A14:D14"/>
    <mergeCell ref="A2:K2"/>
    <mergeCell ref="A4:A6"/>
    <mergeCell ref="B4:B6"/>
    <mergeCell ref="C4:C6"/>
    <mergeCell ref="D4:D6"/>
    <mergeCell ref="E4:E6"/>
    <mergeCell ref="F4:I4"/>
    <mergeCell ref="J4:J6"/>
    <mergeCell ref="K4:K6"/>
    <mergeCell ref="F5:F6"/>
    <mergeCell ref="G5:G6"/>
    <mergeCell ref="H5:H6"/>
    <mergeCell ref="I5:I6"/>
    <mergeCell ref="A8:D8"/>
  </mergeCells>
  <printOptions horizontalCentered="1"/>
  <pageMargins left="0.11811023622047245" right="0.11811023622047245" top="0.15748031496062992" bottom="0.15748031496062992" header="0" footer="0"/>
  <pageSetup paperSize="9" scale="58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Консолідований перелік 08,26</vt:lpstr>
      <vt:lpstr>'Консолідований перелік 08,26'!Заголовки_для_друку</vt:lpstr>
      <vt:lpstr>'Консолідований перелік 08,26'!Область_друку</vt:lpstr>
    </vt:vector>
  </TitlesOfParts>
  <Company>MINFIN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Щітченко Ігор Вікторович</dc:creator>
  <cp:lastModifiedBy>Admin</cp:lastModifiedBy>
  <cp:lastPrinted>2026-08-21T06:41:19Z</cp:lastPrinted>
  <dcterms:created xsi:type="dcterms:W3CDTF">2025-01-27T07:30:32Z</dcterms:created>
  <dcterms:modified xsi:type="dcterms:W3CDTF">2026-08-24T06:17:07Z</dcterms:modified>
</cp:coreProperties>
</file>