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 д м и н\Documents\Публічні інвестиції\"/>
    </mc:Choice>
  </mc:AlternateContent>
  <bookViews>
    <workbookView xWindow="0" yWindow="0" windowWidth="20490" windowHeight="6765"/>
  </bookViews>
  <sheets>
    <sheet name="Консолідований перелік 12.03.26" sheetId="1" r:id="rId1"/>
  </sheets>
  <definedNames>
    <definedName name="_xlnm._FilterDatabase" localSheetId="0" hidden="1">'Консолідований перелік 12.03.26'!$A$6:$J$26</definedName>
    <definedName name="_xlnm.Print_Titles" localSheetId="0">'Консолідований перелік 12.03.26'!$4:$6</definedName>
    <definedName name="_xlnm.Print_Area" localSheetId="0">'Консолідований перелік 12.03.26'!$A$1:$K$43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29" i="1"/>
  <c r="I26" i="1"/>
  <c r="I23" i="1"/>
  <c r="I20" i="1"/>
  <c r="I18" i="1"/>
  <c r="I17" i="1"/>
  <c r="I16" i="1"/>
  <c r="I12" i="1"/>
  <c r="F29" i="1"/>
  <c r="F31" i="1"/>
  <c r="I31" i="1" s="1"/>
  <c r="F15" i="1"/>
  <c r="I15" i="1" s="1"/>
  <c r="F9" i="1"/>
  <c r="I9" i="1" s="1"/>
  <c r="G27" i="1"/>
  <c r="H27" i="1"/>
  <c r="I27" i="1" l="1"/>
  <c r="F27" i="1"/>
  <c r="G24" i="1"/>
  <c r="H24" i="1"/>
  <c r="I24" i="1"/>
  <c r="F24" i="1"/>
  <c r="G21" i="1"/>
  <c r="H21" i="1"/>
  <c r="I21" i="1"/>
  <c r="F21" i="1"/>
  <c r="G10" i="1"/>
  <c r="H10" i="1"/>
  <c r="I10" i="1"/>
  <c r="F10" i="1"/>
  <c r="G7" i="1"/>
  <c r="H7" i="1"/>
  <c r="I7" i="1"/>
  <c r="F7" i="1"/>
  <c r="G13" i="1" l="1"/>
  <c r="G38" i="1" s="1"/>
  <c r="H13" i="1"/>
  <c r="H38" i="1" s="1"/>
  <c r="I13" i="1"/>
  <c r="I38" i="1" s="1"/>
  <c r="F13" i="1"/>
  <c r="F38" i="1" s="1"/>
</calcChain>
</file>

<file path=xl/sharedStrings.xml><?xml version="1.0" encoding="utf-8"?>
<sst xmlns="http://schemas.openxmlformats.org/spreadsheetml/2006/main" count="119" uniqueCount="76">
  <si>
    <t>№ п/п</t>
  </si>
  <si>
    <t>Назва публічного інвестиційного проекту/програми публічних інвестицій</t>
  </si>
  <si>
    <t>Сектор / галузь</t>
  </si>
  <si>
    <t xml:space="preserve">Розпочаті публічні інвестиційні проекти (програми публічних інвестицій):  </t>
  </si>
  <si>
    <t xml:space="preserve">Нові публічні інвестиційні проекти (програми публічних інвестицій):  </t>
  </si>
  <si>
    <t>ГРК</t>
  </si>
  <si>
    <t>Освіта і наука</t>
  </si>
  <si>
    <t>тис грн</t>
  </si>
  <si>
    <t>Безперешкодний доступ до якісної освіти - шкільні автобуси</t>
  </si>
  <si>
    <t>Облаштування захисних споруд цивільного захисту (укриттів) у закладах загальної середньої освіти</t>
  </si>
  <si>
    <t>Облаштування безпечних умов у закладах, що надають загальну середню освіту (протипожежний захист)</t>
  </si>
  <si>
    <t>Охорона здоров’я</t>
  </si>
  <si>
    <t>Разом 2026-2028 рр</t>
  </si>
  <si>
    <t>Джерела та механізм фінансового забезпечення</t>
  </si>
  <si>
    <t>Соціальна сфера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</si>
  <si>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</si>
  <si>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2026 рік</t>
  </si>
  <si>
    <t>2027 рік</t>
  </si>
  <si>
    <t>2028 рік</t>
  </si>
  <si>
    <t>Ідентифікаційний номер</t>
  </si>
  <si>
    <t>Бал за пріоритезацією в Єдиному проектному портфелі публічних інвестицій держави (для нових проектів, програм)</t>
  </si>
  <si>
    <t xml:space="preserve">Соціальна сфера </t>
  </si>
  <si>
    <t xml:space="preserve">Охорона здоров'я </t>
  </si>
  <si>
    <t xml:space="preserve">Освіта і наука </t>
  </si>
  <si>
    <t>Муніципальна інфраструктура та послуги</t>
  </si>
  <si>
    <t>РАЗОМ за секторами (галузями)</t>
  </si>
  <si>
    <t>190925-831503CA</t>
  </si>
  <si>
    <t>Жовківська міська рада Львівського району Львівської області</t>
  </si>
  <si>
    <t>спеціальний фонд місцевого бюджету, субвенція з обласного бюджету</t>
  </si>
  <si>
    <t>290925-30AFE47A</t>
  </si>
  <si>
    <t>Капітальний ремонт підвального приміщення під споруду подвійного призначення з властивостями протирадіаційного укриття (обліковий №51275)  КНП "Жовківська  лікарня" на вул. Львівській, 15а у м. Жовква Львівського району Львівської області.</t>
  </si>
  <si>
    <t>101025-31F4DDB2</t>
  </si>
  <si>
    <t>Відділ освіти Жовківської міської ради Львівського району Львівської області</t>
  </si>
  <si>
    <t>101025-D4E7CA70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</si>
  <si>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</si>
  <si>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241025-272AC440</t>
  </si>
  <si>
    <t>261025-FF45254A</t>
  </si>
  <si>
    <t>301025-01A0135A</t>
  </si>
  <si>
    <t>Нове будівництво Жовківського ЗЗСО №2 І-ІІІ ступенів по вул. Львівська 37-а м.Жовква, Львівського району, Львівської області</t>
  </si>
  <si>
    <t>Спорт та фізичне виховання</t>
  </si>
  <si>
    <t>171025-BC2C9996</t>
  </si>
  <si>
    <t>Будівництво спортивного комплексу у м.Жовква Львівської області</t>
  </si>
  <si>
    <t>Відділ культури, молоді та спорту Жовківської міської ради Львівського району Львівської області</t>
  </si>
  <si>
    <t>Культура та інформація</t>
  </si>
  <si>
    <t>230925-6641CA5F</t>
  </si>
  <si>
    <t>Нове будівництво меморіального комплексу полеглим воїнам Жовківської громади з благоустроєм прилеглої території на вул. Львівська, у м.Жовква</t>
  </si>
  <si>
    <t>170925-56E43E37</t>
  </si>
  <si>
    <t>Реконструкція системи водозабору м. Жовква, Львівська область</t>
  </si>
  <si>
    <t>201025-F328231E</t>
  </si>
  <si>
    <t>Реконструкція приміщення під мультифункціональний простір по вул. Набережна у м.Жовква Львівської області</t>
  </si>
  <si>
    <t>180925-ED2B0FB5</t>
  </si>
  <si>
    <t>Термомодернізація будівлі Жовківської міської ради, що знаходиться за адресою: вулиця Львівська, 40, м.Жовква, Львівського району, Львівської області</t>
  </si>
  <si>
    <t>Реконструкція і технічне переоснащення споруд для очистки стічних вод в м. Жовква, Львівської області</t>
  </si>
  <si>
    <t>180925-B7C637D6</t>
  </si>
  <si>
    <t>Капітальний ремонт (термомодернізація) Жовківської ЗЗСО №3 І-ІІІ ступеню Жовківської міської ради Львівської області за адресою: м.Жовква, вул. Набережна, 2</t>
  </si>
  <si>
    <t>290925-0B2474B5</t>
  </si>
  <si>
    <t>Реконструкція приміщення дерматовенерологічного відділення КНП "Жовківська лікарня" під геріатричне відділення по вул. Шевченка 2  в с. Нова Скварява Львівського району Львівської області</t>
  </si>
  <si>
    <t>190925-A764B47C</t>
  </si>
  <si>
    <t>Капітальний ремонт будівлі Староскварявського закладу дошкільної освіти по вул.Жовківській,15 в с. Стара Скварява Львівської області</t>
  </si>
  <si>
    <t>271025-B35A438B</t>
  </si>
  <si>
    <t>Реконструкція пішохідної зони по вул. Львівська у місті Жовква Львівської області</t>
  </si>
  <si>
    <t>Закупівля житла для дітей сиріт у Жовківській громаді</t>
  </si>
  <si>
    <t>спеціальний фонд місцевого бюджету, субвенція з державного бюджету</t>
  </si>
  <si>
    <t>спеціальний фонд місцевого бюджету, субвенція з  державного бюджету</t>
  </si>
  <si>
    <t>загальний фонд місцевого бюджету, кредит, Європейський інвестиційний банк</t>
  </si>
  <si>
    <t>спеціальний та загальний фонди місцевого бюджету, субвенція з державного бюджету</t>
  </si>
  <si>
    <t>спеціальний фонд місцевого бюджету, субвенція з  державного бюджету, грант</t>
  </si>
  <si>
    <t>загальний фонд місцевого бюджету, субвенція з  державного бюджету, грант</t>
  </si>
  <si>
    <t>спеціальний та загальний фонди місцевого бюджету, грант</t>
  </si>
  <si>
    <t>спеціальний та загальний фонд місцевого бюджету, Європейський інвестиційний банк</t>
  </si>
  <si>
    <t xml:space="preserve">Консолідований перелік 
публічних інвестиційних проектів та програм публічних інвестицій єдиного проектного портфеля публічних інвестицій Жовківської міської територіальної громади і розподіл публічних інвестицій на їх підготовку та реалізацію на 2026-2028 роки у розрізі джерел і механізмів фінансового забезпечення
</t>
  </si>
  <si>
    <t>Голова комісії</t>
  </si>
  <si>
    <t>Секретар</t>
  </si>
  <si>
    <t>Олександра КЛЯЧКІВСЬКА</t>
  </si>
  <si>
    <t>Олена КУЦЬКО</t>
  </si>
  <si>
    <t xml:space="preserve">Додаток 2
до протоколу №2 засідання комісії 
з питань розподілу публічних інвестицій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</si>
</sst>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name val="Calibri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1" fillId="0" borderId="0" xfId="0" applyFont="1"/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shrinkToFi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 shrinkToFi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/>
    <xf numFmtId="164" fontId="3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7"/>
  <sheetViews>
    <sheetView tabSelected="1" zoomScale="85" zoomScaleNormal="85" zoomScaleSheetLayoutView="80" workbookViewId="0">
      <pane ySplit="6" topLeftCell="A20" activePane="bottomLeft" state="frozen"/>
      <selection activeCell="B1" sqref="B1"/>
      <selection pane="bottomLeft" activeCell="H20" sqref="H20"/>
    </sheetView>
  </sheetViews>
  <sheetFormatPr defaultColWidth="14.42578125" defaultRowHeight="15" customHeight="1" x14ac:dyDescent="0.25"/>
  <cols>
    <col min="1" max="1" width="5" customWidth="1"/>
    <col min="2" max="2" width="23.5703125" style="5" customWidth="1"/>
    <col min="3" max="3" width="36.140625" style="5" customWidth="1"/>
    <col min="4" max="4" width="16.28515625" style="4" customWidth="1"/>
    <col min="5" max="5" width="21.140625" style="5" customWidth="1"/>
    <col min="6" max="6" width="19.28515625" style="4" customWidth="1"/>
    <col min="7" max="7" width="17.85546875" style="4" customWidth="1"/>
    <col min="8" max="8" width="20.140625" style="4" customWidth="1"/>
    <col min="9" max="9" width="20.42578125" style="4" customWidth="1"/>
    <col min="10" max="10" width="38.140625" style="31" customWidth="1"/>
    <col min="11" max="11" width="35.42578125" style="5" customWidth="1"/>
  </cols>
  <sheetData>
    <row r="1" spans="1:11" ht="66.75" customHeight="1" x14ac:dyDescent="0.25">
      <c r="K1" s="41" t="s">
        <v>75</v>
      </c>
    </row>
    <row r="2" spans="1:11" ht="69.75" customHeight="1" x14ac:dyDescent="0.25">
      <c r="A2" s="52" t="s">
        <v>70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8.75" x14ac:dyDescent="0.3">
      <c r="A3" s="1"/>
      <c r="B3" s="7"/>
      <c r="C3" s="7"/>
      <c r="D3" s="6"/>
      <c r="E3" s="7"/>
      <c r="F3" s="6"/>
      <c r="G3" s="6"/>
      <c r="H3" s="6"/>
      <c r="I3" s="6"/>
      <c r="J3" s="27"/>
      <c r="K3" s="10" t="s">
        <v>7</v>
      </c>
    </row>
    <row r="4" spans="1:11" ht="58.5" customHeight="1" x14ac:dyDescent="0.25">
      <c r="A4" s="54" t="s">
        <v>0</v>
      </c>
      <c r="B4" s="54" t="s">
        <v>19</v>
      </c>
      <c r="C4" s="54" t="s">
        <v>1</v>
      </c>
      <c r="D4" s="54" t="s">
        <v>2</v>
      </c>
      <c r="E4" s="54" t="s">
        <v>20</v>
      </c>
      <c r="F4" s="54" t="s">
        <v>15</v>
      </c>
      <c r="G4" s="54"/>
      <c r="H4" s="54"/>
      <c r="I4" s="54"/>
      <c r="J4" s="53" t="s">
        <v>13</v>
      </c>
      <c r="K4" s="53" t="s">
        <v>5</v>
      </c>
    </row>
    <row r="5" spans="1:11" ht="64.5" customHeight="1" x14ac:dyDescent="0.25">
      <c r="A5" s="59"/>
      <c r="B5" s="55"/>
      <c r="C5" s="55"/>
      <c r="D5" s="57"/>
      <c r="E5" s="54"/>
      <c r="F5" s="56" t="s">
        <v>16</v>
      </c>
      <c r="G5" s="56" t="s">
        <v>17</v>
      </c>
      <c r="H5" s="56" t="s">
        <v>18</v>
      </c>
      <c r="I5" s="56" t="s">
        <v>12</v>
      </c>
      <c r="J5" s="58"/>
      <c r="K5" s="53"/>
    </row>
    <row r="6" spans="1:11" ht="22.5" customHeight="1" x14ac:dyDescent="0.25">
      <c r="A6" s="59"/>
      <c r="B6" s="55"/>
      <c r="C6" s="55"/>
      <c r="D6" s="57"/>
      <c r="E6" s="54"/>
      <c r="F6" s="57"/>
      <c r="G6" s="57"/>
      <c r="H6" s="57"/>
      <c r="I6" s="56"/>
      <c r="J6" s="58"/>
      <c r="K6" s="53"/>
    </row>
    <row r="7" spans="1:11" ht="22.5" customHeight="1" x14ac:dyDescent="0.25">
      <c r="A7" s="8"/>
      <c r="B7" s="13" t="s">
        <v>21</v>
      </c>
      <c r="C7" s="18"/>
      <c r="D7" s="19"/>
      <c r="E7" s="18"/>
      <c r="F7" s="20">
        <f>F9</f>
        <v>0</v>
      </c>
      <c r="G7" s="20">
        <f t="shared" ref="G7:I7" si="0">G9</f>
        <v>300</v>
      </c>
      <c r="H7" s="20">
        <f t="shared" si="0"/>
        <v>300</v>
      </c>
      <c r="I7" s="20">
        <f t="shared" si="0"/>
        <v>600</v>
      </c>
      <c r="J7" s="18"/>
      <c r="K7" s="18"/>
    </row>
    <row r="8" spans="1:11" ht="25.5" customHeight="1" x14ac:dyDescent="0.25">
      <c r="A8" s="54" t="s">
        <v>4</v>
      </c>
      <c r="B8" s="54"/>
      <c r="C8" s="54"/>
      <c r="D8" s="54"/>
      <c r="E8" s="21"/>
      <c r="F8" s="22"/>
      <c r="G8" s="22"/>
      <c r="H8" s="22"/>
      <c r="I8" s="22"/>
      <c r="J8" s="28"/>
      <c r="K8" s="21"/>
    </row>
    <row r="9" spans="1:11" s="36" customFormat="1" ht="47.25" x14ac:dyDescent="0.25">
      <c r="A9" s="17"/>
      <c r="B9" s="34" t="s">
        <v>26</v>
      </c>
      <c r="C9" s="35" t="s">
        <v>61</v>
      </c>
      <c r="D9" s="30" t="s">
        <v>14</v>
      </c>
      <c r="E9" s="17"/>
      <c r="F9" s="14">
        <f>200-200</f>
        <v>0</v>
      </c>
      <c r="G9" s="14">
        <v>300</v>
      </c>
      <c r="H9" s="14">
        <v>300</v>
      </c>
      <c r="I9" s="14">
        <f>F9+G9+H9</f>
        <v>600</v>
      </c>
      <c r="J9" s="17" t="s">
        <v>28</v>
      </c>
      <c r="K9" s="17" t="s">
        <v>27</v>
      </c>
    </row>
    <row r="10" spans="1:11" s="5" customFormat="1" ht="21.75" customHeight="1" x14ac:dyDescent="0.25">
      <c r="A10" s="3"/>
      <c r="B10" s="13" t="s">
        <v>22</v>
      </c>
      <c r="C10" s="18"/>
      <c r="D10" s="18"/>
      <c r="E10" s="18"/>
      <c r="F10" s="20">
        <f>F12</f>
        <v>300</v>
      </c>
      <c r="G10" s="20">
        <f t="shared" ref="G10:I10" si="1">G12</f>
        <v>700</v>
      </c>
      <c r="H10" s="20">
        <f t="shared" si="1"/>
        <v>700</v>
      </c>
      <c r="I10" s="20">
        <f t="shared" si="1"/>
        <v>1700</v>
      </c>
      <c r="J10" s="18"/>
      <c r="K10" s="18"/>
    </row>
    <row r="11" spans="1:11" ht="27" customHeight="1" x14ac:dyDescent="0.25">
      <c r="A11" s="54" t="s">
        <v>4</v>
      </c>
      <c r="B11" s="54"/>
      <c r="C11" s="54"/>
      <c r="D11" s="54"/>
      <c r="E11" s="21"/>
      <c r="F11" s="22"/>
      <c r="G11" s="22"/>
      <c r="H11" s="22"/>
      <c r="I11" s="22"/>
      <c r="J11" s="29"/>
      <c r="K11" s="21"/>
    </row>
    <row r="12" spans="1:11" s="36" customFormat="1" ht="141.75" x14ac:dyDescent="0.25">
      <c r="A12" s="23"/>
      <c r="B12" s="32" t="s">
        <v>29</v>
      </c>
      <c r="C12" s="33" t="s">
        <v>30</v>
      </c>
      <c r="D12" s="30" t="s">
        <v>11</v>
      </c>
      <c r="E12" s="17"/>
      <c r="F12" s="16">
        <v>300</v>
      </c>
      <c r="G12" s="16">
        <v>700</v>
      </c>
      <c r="H12" s="16">
        <v>700</v>
      </c>
      <c r="I12" s="14">
        <f>F12+G12+H12</f>
        <v>1700</v>
      </c>
      <c r="J12" s="17" t="s">
        <v>62</v>
      </c>
      <c r="K12" s="17" t="s">
        <v>27</v>
      </c>
    </row>
    <row r="13" spans="1:11" ht="22.5" customHeight="1" x14ac:dyDescent="0.25">
      <c r="A13" s="8"/>
      <c r="B13" s="13" t="s">
        <v>23</v>
      </c>
      <c r="C13" s="18"/>
      <c r="D13" s="19"/>
      <c r="E13" s="18"/>
      <c r="F13" s="20">
        <f>SUM(F15:F20)</f>
        <v>7173</v>
      </c>
      <c r="G13" s="20">
        <f>SUM(G15:G20)</f>
        <v>7000</v>
      </c>
      <c r="H13" s="20">
        <f>SUM(H15:H20)</f>
        <v>7000</v>
      </c>
      <c r="I13" s="20">
        <f>SUM(I15:I20)</f>
        <v>21173</v>
      </c>
      <c r="J13" s="18"/>
      <c r="K13" s="18"/>
    </row>
    <row r="14" spans="1:11" ht="32.25" customHeight="1" x14ac:dyDescent="0.25">
      <c r="A14" s="54" t="s">
        <v>3</v>
      </c>
      <c r="B14" s="54"/>
      <c r="C14" s="54"/>
      <c r="D14" s="54"/>
      <c r="E14" s="21"/>
      <c r="F14" s="22"/>
      <c r="G14" s="22"/>
      <c r="H14" s="22"/>
      <c r="I14" s="22"/>
      <c r="J14" s="29"/>
      <c r="K14" s="21"/>
    </row>
    <row r="15" spans="1:11" s="37" customFormat="1" ht="78.75" x14ac:dyDescent="0.25">
      <c r="A15" s="17"/>
      <c r="B15" s="32" t="s">
        <v>33</v>
      </c>
      <c r="C15" s="33" t="s">
        <v>34</v>
      </c>
      <c r="D15" s="30" t="s">
        <v>6</v>
      </c>
      <c r="E15" s="17"/>
      <c r="F15" s="16">
        <f>250+2673</f>
        <v>2923</v>
      </c>
      <c r="G15" s="16">
        <v>300</v>
      </c>
      <c r="H15" s="16">
        <v>300</v>
      </c>
      <c r="I15" s="14">
        <f>F15+G15+H15</f>
        <v>3523</v>
      </c>
      <c r="J15" s="17" t="s">
        <v>63</v>
      </c>
      <c r="K15" s="30" t="s">
        <v>32</v>
      </c>
    </row>
    <row r="16" spans="1:11" s="37" customFormat="1" ht="47.25" x14ac:dyDescent="0.25">
      <c r="A16" s="17"/>
      <c r="B16" s="32" t="s">
        <v>31</v>
      </c>
      <c r="C16" s="17" t="s">
        <v>8</v>
      </c>
      <c r="D16" s="30" t="s">
        <v>6</v>
      </c>
      <c r="E16" s="17"/>
      <c r="F16" s="16">
        <v>400</v>
      </c>
      <c r="G16" s="16">
        <v>400</v>
      </c>
      <c r="H16" s="16">
        <v>400</v>
      </c>
      <c r="I16" s="14">
        <f>F16+G16+H16</f>
        <v>1200</v>
      </c>
      <c r="J16" s="17" t="s">
        <v>63</v>
      </c>
      <c r="K16" s="30" t="s">
        <v>32</v>
      </c>
    </row>
    <row r="17" spans="1:11" s="37" customFormat="1" ht="70.5" customHeight="1" x14ac:dyDescent="0.25">
      <c r="A17" s="17"/>
      <c r="B17" s="32" t="s">
        <v>36</v>
      </c>
      <c r="C17" s="17" t="s">
        <v>9</v>
      </c>
      <c r="D17" s="30" t="s">
        <v>6</v>
      </c>
      <c r="E17" s="17"/>
      <c r="F17" s="16">
        <v>200</v>
      </c>
      <c r="G17" s="16">
        <v>200</v>
      </c>
      <c r="H17" s="16">
        <v>230</v>
      </c>
      <c r="I17" s="14">
        <f>F17+G17+H17</f>
        <v>630</v>
      </c>
      <c r="J17" s="17" t="s">
        <v>63</v>
      </c>
      <c r="K17" s="30" t="s">
        <v>32</v>
      </c>
    </row>
    <row r="18" spans="1:11" s="37" customFormat="1" ht="78.75" x14ac:dyDescent="0.25">
      <c r="A18" s="17"/>
      <c r="B18" s="32" t="s">
        <v>37</v>
      </c>
      <c r="C18" s="33" t="s">
        <v>38</v>
      </c>
      <c r="D18" s="30" t="s">
        <v>6</v>
      </c>
      <c r="E18" s="17"/>
      <c r="F18" s="16">
        <v>2650</v>
      </c>
      <c r="G18" s="16">
        <v>4100</v>
      </c>
      <c r="H18" s="16">
        <v>5070</v>
      </c>
      <c r="I18" s="14">
        <f>F18+G18+H18</f>
        <v>11820</v>
      </c>
      <c r="J18" s="17" t="s">
        <v>66</v>
      </c>
      <c r="K18" s="30" t="s">
        <v>32</v>
      </c>
    </row>
    <row r="19" spans="1:11" s="2" customFormat="1" ht="33" customHeight="1" x14ac:dyDescent="0.25">
      <c r="A19" s="54" t="s">
        <v>4</v>
      </c>
      <c r="B19" s="54"/>
      <c r="C19" s="54"/>
      <c r="D19" s="54"/>
      <c r="E19" s="11"/>
      <c r="F19" s="25"/>
      <c r="G19" s="26"/>
      <c r="H19" s="26"/>
      <c r="I19" s="25"/>
      <c r="J19" s="23"/>
      <c r="K19" s="24"/>
    </row>
    <row r="20" spans="1:11" s="37" customFormat="1" ht="81" customHeight="1" x14ac:dyDescent="0.25">
      <c r="A20" s="17"/>
      <c r="B20" s="32" t="s">
        <v>35</v>
      </c>
      <c r="C20" s="17" t="s">
        <v>10</v>
      </c>
      <c r="D20" s="30" t="s">
        <v>6</v>
      </c>
      <c r="E20" s="17"/>
      <c r="F20" s="16">
        <v>1000</v>
      </c>
      <c r="G20" s="16">
        <v>2000</v>
      </c>
      <c r="H20" s="16">
        <v>1000</v>
      </c>
      <c r="I20" s="14">
        <f>F20+G20+H20</f>
        <v>4000</v>
      </c>
      <c r="J20" s="17" t="s">
        <v>63</v>
      </c>
      <c r="K20" s="30" t="s">
        <v>32</v>
      </c>
    </row>
    <row r="21" spans="1:11" s="5" customFormat="1" ht="21" customHeight="1" x14ac:dyDescent="0.25">
      <c r="A21" s="3"/>
      <c r="B21" s="13" t="s">
        <v>39</v>
      </c>
      <c r="C21" s="18"/>
      <c r="D21" s="18"/>
      <c r="E21" s="18"/>
      <c r="F21" s="20">
        <f>F23</f>
        <v>400</v>
      </c>
      <c r="G21" s="20">
        <f t="shared" ref="G21:I21" si="2">G23</f>
        <v>500</v>
      </c>
      <c r="H21" s="20">
        <f t="shared" si="2"/>
        <v>1000</v>
      </c>
      <c r="I21" s="20">
        <f t="shared" si="2"/>
        <v>1900</v>
      </c>
      <c r="J21" s="18"/>
      <c r="K21" s="18"/>
    </row>
    <row r="22" spans="1:11" ht="36" customHeight="1" x14ac:dyDescent="0.25">
      <c r="A22" s="54" t="s">
        <v>4</v>
      </c>
      <c r="B22" s="54"/>
      <c r="C22" s="54"/>
      <c r="D22" s="54"/>
      <c r="E22" s="21"/>
      <c r="F22" s="22"/>
      <c r="G22" s="22"/>
      <c r="H22" s="22"/>
      <c r="I22" s="15"/>
      <c r="J22" s="29"/>
      <c r="K22" s="21"/>
    </row>
    <row r="23" spans="1:11" s="37" customFormat="1" ht="72.75" customHeight="1" x14ac:dyDescent="0.25">
      <c r="A23" s="17"/>
      <c r="B23" s="32" t="s">
        <v>40</v>
      </c>
      <c r="C23" s="33" t="s">
        <v>41</v>
      </c>
      <c r="D23" s="30" t="s">
        <v>39</v>
      </c>
      <c r="E23" s="17"/>
      <c r="F23" s="16">
        <v>400</v>
      </c>
      <c r="G23" s="16">
        <v>500</v>
      </c>
      <c r="H23" s="16">
        <v>1000</v>
      </c>
      <c r="I23" s="14">
        <f>F23+G23+H23</f>
        <v>1900</v>
      </c>
      <c r="J23" s="30" t="s">
        <v>67</v>
      </c>
      <c r="K23" s="30" t="s">
        <v>42</v>
      </c>
    </row>
    <row r="24" spans="1:11" ht="29.25" customHeight="1" x14ac:dyDescent="0.25">
      <c r="A24" s="3"/>
      <c r="B24" s="13" t="s">
        <v>43</v>
      </c>
      <c r="C24" s="13"/>
      <c r="D24" s="19"/>
      <c r="E24" s="18"/>
      <c r="F24" s="20">
        <f>F26</f>
        <v>8100</v>
      </c>
      <c r="G24" s="20">
        <f t="shared" ref="G24:I24" si="3">G26</f>
        <v>1500</v>
      </c>
      <c r="H24" s="20">
        <f t="shared" si="3"/>
        <v>3000</v>
      </c>
      <c r="I24" s="20">
        <f t="shared" si="3"/>
        <v>12600</v>
      </c>
      <c r="J24" s="18"/>
      <c r="K24" s="18"/>
    </row>
    <row r="25" spans="1:11" ht="30.75" customHeight="1" x14ac:dyDescent="0.25">
      <c r="A25" s="54" t="s">
        <v>3</v>
      </c>
      <c r="B25" s="54"/>
      <c r="C25" s="54"/>
      <c r="D25" s="54"/>
      <c r="E25" s="21"/>
      <c r="F25" s="22"/>
      <c r="G25" s="22"/>
      <c r="H25" s="22"/>
      <c r="I25" s="22"/>
      <c r="J25" s="29"/>
      <c r="K25" s="21"/>
    </row>
    <row r="26" spans="1:11" s="37" customFormat="1" ht="118.5" customHeight="1" x14ac:dyDescent="0.25">
      <c r="A26" s="17"/>
      <c r="B26" s="32" t="s">
        <v>44</v>
      </c>
      <c r="C26" s="33" t="s">
        <v>45</v>
      </c>
      <c r="D26" s="30" t="s">
        <v>43</v>
      </c>
      <c r="E26" s="17"/>
      <c r="F26" s="16">
        <v>8100</v>
      </c>
      <c r="G26" s="16">
        <v>1500</v>
      </c>
      <c r="H26" s="16">
        <v>3000</v>
      </c>
      <c r="I26" s="14">
        <f>F26+G26+H26</f>
        <v>12600</v>
      </c>
      <c r="J26" s="17" t="s">
        <v>65</v>
      </c>
      <c r="K26" s="30" t="s">
        <v>42</v>
      </c>
    </row>
    <row r="27" spans="1:11" ht="20.25" customHeight="1" x14ac:dyDescent="0.25">
      <c r="A27" s="3"/>
      <c r="B27" s="63" t="s">
        <v>24</v>
      </c>
      <c r="C27" s="63"/>
      <c r="D27" s="63"/>
      <c r="E27" s="18"/>
      <c r="F27" s="20">
        <f>F29+F31+F32+F33+F36+F37+F34+F35</f>
        <v>8600</v>
      </c>
      <c r="G27" s="20">
        <f t="shared" ref="G27:I27" si="4">G29+G31+G32+G33+G36+G37+G34+G35</f>
        <v>7000</v>
      </c>
      <c r="H27" s="20">
        <f t="shared" si="4"/>
        <v>7000</v>
      </c>
      <c r="I27" s="20">
        <f t="shared" si="4"/>
        <v>22600</v>
      </c>
      <c r="J27" s="18"/>
      <c r="K27" s="18"/>
    </row>
    <row r="28" spans="1:11" ht="39" customHeight="1" x14ac:dyDescent="0.25">
      <c r="A28" s="54" t="s">
        <v>3</v>
      </c>
      <c r="B28" s="54"/>
      <c r="C28" s="54"/>
      <c r="D28" s="54"/>
      <c r="E28" s="21"/>
      <c r="F28" s="22"/>
      <c r="G28" s="22"/>
      <c r="H28" s="22"/>
      <c r="I28" s="22"/>
      <c r="J28" s="29"/>
      <c r="K28" s="21"/>
    </row>
    <row r="29" spans="1:11" s="37" customFormat="1" ht="47.25" x14ac:dyDescent="0.25">
      <c r="A29" s="17"/>
      <c r="B29" s="32" t="s">
        <v>46</v>
      </c>
      <c r="C29" s="38" t="s">
        <v>47</v>
      </c>
      <c r="D29" s="32" t="s">
        <v>24</v>
      </c>
      <c r="E29" s="39"/>
      <c r="F29" s="16">
        <f>700+4600+2000</f>
        <v>7300</v>
      </c>
      <c r="G29" s="16">
        <v>2000</v>
      </c>
      <c r="H29" s="16">
        <v>2000</v>
      </c>
      <c r="I29" s="14">
        <f>F29+G29+H29</f>
        <v>11300</v>
      </c>
      <c r="J29" s="17" t="s">
        <v>65</v>
      </c>
      <c r="K29" s="17" t="s">
        <v>27</v>
      </c>
    </row>
    <row r="30" spans="1:11" ht="28.5" customHeight="1" x14ac:dyDescent="0.25">
      <c r="A30" s="54" t="s">
        <v>4</v>
      </c>
      <c r="B30" s="54"/>
      <c r="C30" s="54"/>
      <c r="D30" s="54"/>
      <c r="E30" s="21"/>
      <c r="F30" s="22"/>
      <c r="G30" s="22"/>
      <c r="H30" s="22"/>
      <c r="I30" s="16"/>
      <c r="J30" s="29"/>
      <c r="K30" s="21"/>
    </row>
    <row r="31" spans="1:11" s="37" customFormat="1" ht="63" x14ac:dyDescent="0.25">
      <c r="A31" s="17"/>
      <c r="B31" s="32" t="s">
        <v>46</v>
      </c>
      <c r="C31" s="33" t="s">
        <v>52</v>
      </c>
      <c r="D31" s="32" t="s">
        <v>24</v>
      </c>
      <c r="E31" s="29"/>
      <c r="F31" s="40">
        <f>200+300</f>
        <v>500</v>
      </c>
      <c r="G31" s="40">
        <v>1000</v>
      </c>
      <c r="H31" s="40">
        <v>1000</v>
      </c>
      <c r="I31" s="14">
        <f t="shared" ref="I31:I37" si="5">F31+G31+H31</f>
        <v>2500</v>
      </c>
      <c r="J31" s="17" t="s">
        <v>65</v>
      </c>
      <c r="K31" s="17" t="s">
        <v>27</v>
      </c>
    </row>
    <row r="32" spans="1:11" s="37" customFormat="1" ht="63" x14ac:dyDescent="0.25">
      <c r="A32" s="17"/>
      <c r="B32" s="32" t="s">
        <v>48</v>
      </c>
      <c r="C32" s="33" t="s">
        <v>49</v>
      </c>
      <c r="D32" s="32" t="s">
        <v>24</v>
      </c>
      <c r="E32" s="29"/>
      <c r="F32" s="40">
        <v>200</v>
      </c>
      <c r="G32" s="40">
        <v>800</v>
      </c>
      <c r="H32" s="40">
        <v>800</v>
      </c>
      <c r="I32" s="14">
        <f t="shared" si="5"/>
        <v>1800</v>
      </c>
      <c r="J32" s="17" t="s">
        <v>68</v>
      </c>
      <c r="K32" s="17" t="s">
        <v>27</v>
      </c>
    </row>
    <row r="33" spans="1:11" s="37" customFormat="1" ht="110.25" x14ac:dyDescent="0.25">
      <c r="A33" s="17"/>
      <c r="B33" s="32" t="s">
        <v>55</v>
      </c>
      <c r="C33" s="33" t="s">
        <v>56</v>
      </c>
      <c r="D33" s="32" t="s">
        <v>24</v>
      </c>
      <c r="E33" s="29"/>
      <c r="F33" s="40">
        <v>0</v>
      </c>
      <c r="G33" s="40">
        <v>200</v>
      </c>
      <c r="H33" s="40">
        <v>200</v>
      </c>
      <c r="I33" s="14">
        <f t="shared" si="5"/>
        <v>400</v>
      </c>
      <c r="J33" s="17" t="s">
        <v>65</v>
      </c>
      <c r="K33" s="17" t="s">
        <v>27</v>
      </c>
    </row>
    <row r="34" spans="1:11" s="37" customFormat="1" ht="94.5" x14ac:dyDescent="0.25">
      <c r="A34" s="17"/>
      <c r="B34" s="32" t="s">
        <v>53</v>
      </c>
      <c r="C34" s="33" t="s">
        <v>54</v>
      </c>
      <c r="D34" s="32" t="s">
        <v>24</v>
      </c>
      <c r="E34" s="39"/>
      <c r="F34" s="16">
        <v>0</v>
      </c>
      <c r="G34" s="16">
        <v>100</v>
      </c>
      <c r="H34" s="16">
        <v>100</v>
      </c>
      <c r="I34" s="14">
        <f t="shared" si="5"/>
        <v>200</v>
      </c>
      <c r="J34" s="17" t="s">
        <v>64</v>
      </c>
      <c r="K34" s="17" t="s">
        <v>27</v>
      </c>
    </row>
    <row r="35" spans="1:11" s="37" customFormat="1" ht="94.5" x14ac:dyDescent="0.25">
      <c r="A35" s="17"/>
      <c r="B35" s="32" t="s">
        <v>50</v>
      </c>
      <c r="C35" s="33" t="s">
        <v>51</v>
      </c>
      <c r="D35" s="32" t="s">
        <v>24</v>
      </c>
      <c r="E35" s="39"/>
      <c r="F35" s="16">
        <v>0</v>
      </c>
      <c r="G35" s="16">
        <v>100</v>
      </c>
      <c r="H35" s="16">
        <v>100</v>
      </c>
      <c r="I35" s="14">
        <f t="shared" si="5"/>
        <v>200</v>
      </c>
      <c r="J35" s="17" t="s">
        <v>64</v>
      </c>
      <c r="K35" s="17" t="s">
        <v>27</v>
      </c>
    </row>
    <row r="36" spans="1:11" s="37" customFormat="1" ht="78.75" x14ac:dyDescent="0.25">
      <c r="A36" s="17"/>
      <c r="B36" s="32" t="s">
        <v>57</v>
      </c>
      <c r="C36" s="33" t="s">
        <v>58</v>
      </c>
      <c r="D36" s="32" t="s">
        <v>24</v>
      </c>
      <c r="E36" s="29"/>
      <c r="F36" s="40">
        <v>200</v>
      </c>
      <c r="G36" s="40">
        <v>300</v>
      </c>
      <c r="H36" s="40">
        <v>300</v>
      </c>
      <c r="I36" s="14">
        <f t="shared" si="5"/>
        <v>800</v>
      </c>
      <c r="J36" s="17" t="s">
        <v>69</v>
      </c>
      <c r="K36" s="17" t="s">
        <v>27</v>
      </c>
    </row>
    <row r="37" spans="1:11" s="37" customFormat="1" ht="47.25" x14ac:dyDescent="0.25">
      <c r="A37" s="17"/>
      <c r="B37" s="32" t="s">
        <v>59</v>
      </c>
      <c r="C37" s="33" t="s">
        <v>60</v>
      </c>
      <c r="D37" s="32" t="s">
        <v>24</v>
      </c>
      <c r="E37" s="29"/>
      <c r="F37" s="40">
        <v>400</v>
      </c>
      <c r="G37" s="40">
        <v>2500</v>
      </c>
      <c r="H37" s="40">
        <v>2500</v>
      </c>
      <c r="I37" s="14">
        <f t="shared" si="5"/>
        <v>5400</v>
      </c>
      <c r="J37" s="17" t="s">
        <v>65</v>
      </c>
      <c r="K37" s="17" t="s">
        <v>27</v>
      </c>
    </row>
    <row r="38" spans="1:11" s="37" customFormat="1" ht="15.75" x14ac:dyDescent="0.25">
      <c r="A38" s="3"/>
      <c r="B38" s="62" t="s">
        <v>25</v>
      </c>
      <c r="C38" s="62"/>
      <c r="D38" s="3"/>
      <c r="E38" s="3"/>
      <c r="F38" s="9">
        <f>F7+F10+F13+F21+F24+F27</f>
        <v>24573</v>
      </c>
      <c r="G38" s="9">
        <f>G7+G10+G13+G21+G24+G27</f>
        <v>17000</v>
      </c>
      <c r="H38" s="9">
        <f>H7+H10+H13+H21+H24+H27</f>
        <v>19000</v>
      </c>
      <c r="I38" s="9">
        <f>I7+I10+I13+I21+I24+I27</f>
        <v>60573</v>
      </c>
      <c r="J38" s="3"/>
      <c r="K38" s="3"/>
    </row>
    <row r="39" spans="1:11" s="37" customFormat="1" ht="15.75" x14ac:dyDescent="0.25">
      <c r="A39" s="12"/>
      <c r="B39" s="12"/>
      <c r="C39" s="12"/>
      <c r="D39" s="12"/>
      <c r="E39" s="12"/>
      <c r="F39" s="48"/>
      <c r="G39" s="48"/>
      <c r="H39" s="48"/>
      <c r="I39" s="48"/>
      <c r="J39" s="12"/>
      <c r="K39" s="12"/>
    </row>
    <row r="40" spans="1:11" s="37" customFormat="1" ht="15.75" x14ac:dyDescent="0.25">
      <c r="A40" s="12"/>
      <c r="B40" s="12"/>
      <c r="C40" s="47" t="s">
        <v>71</v>
      </c>
      <c r="D40" s="12"/>
      <c r="E40" s="12"/>
      <c r="F40" s="60" t="s">
        <v>73</v>
      </c>
      <c r="G40" s="61"/>
      <c r="H40" s="48"/>
      <c r="I40" s="48"/>
      <c r="J40" s="12"/>
      <c r="K40" s="12"/>
    </row>
    <row r="41" spans="1:11" s="37" customFormat="1" ht="15.75" x14ac:dyDescent="0.25">
      <c r="A41" s="12"/>
      <c r="B41" s="12"/>
      <c r="C41" s="47"/>
      <c r="D41" s="12"/>
      <c r="E41" s="12"/>
      <c r="F41" s="50"/>
      <c r="G41" s="51"/>
      <c r="H41" s="48"/>
      <c r="I41" s="48"/>
      <c r="J41" s="12"/>
      <c r="K41" s="12"/>
    </row>
    <row r="42" spans="1:11" s="37" customFormat="1" ht="15.75" x14ac:dyDescent="0.25">
      <c r="A42" s="12"/>
      <c r="B42" s="12"/>
      <c r="C42" s="49" t="s">
        <v>72</v>
      </c>
      <c r="D42" s="12"/>
      <c r="E42" s="12"/>
      <c r="F42" s="48" t="s">
        <v>74</v>
      </c>
      <c r="G42" s="48"/>
      <c r="H42" s="48"/>
      <c r="I42" s="48"/>
      <c r="J42" s="12"/>
      <c r="K42" s="12"/>
    </row>
    <row r="43" spans="1:11" s="37" customFormat="1" ht="15.75" x14ac:dyDescent="0.25">
      <c r="A43" s="38"/>
      <c r="B43" s="44"/>
      <c r="C43" s="43"/>
      <c r="D43" s="44"/>
      <c r="F43" s="45"/>
      <c r="G43" s="45"/>
      <c r="H43" s="45"/>
      <c r="I43" s="46"/>
      <c r="J43" s="38"/>
      <c r="K43" s="38"/>
    </row>
    <row r="44" spans="1:11" s="2" customFormat="1" ht="28.5" customHeight="1" x14ac:dyDescent="0.25"/>
    <row r="45" spans="1:11" ht="15" customHeight="1" x14ac:dyDescent="0.25">
      <c r="K45" s="12"/>
    </row>
    <row r="46" spans="1:11" ht="15.75" customHeight="1" x14ac:dyDescent="0.25">
      <c r="C46" s="42"/>
    </row>
    <row r="47" spans="1:11" ht="15.75" customHeight="1" x14ac:dyDescent="0.25">
      <c r="C47" s="42"/>
    </row>
    <row r="48" spans="1:11" ht="15.75" customHeight="1" x14ac:dyDescent="0.25">
      <c r="C48" s="42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</sheetData>
  <mergeCells count="24">
    <mergeCell ref="F40:G40"/>
    <mergeCell ref="A8:D8"/>
    <mergeCell ref="A19:D19"/>
    <mergeCell ref="F5:F6"/>
    <mergeCell ref="D4:D6"/>
    <mergeCell ref="A14:D14"/>
    <mergeCell ref="A11:D11"/>
    <mergeCell ref="A22:D22"/>
    <mergeCell ref="A25:D25"/>
    <mergeCell ref="A30:D30"/>
    <mergeCell ref="B38:C38"/>
    <mergeCell ref="B27:D27"/>
    <mergeCell ref="A28:D28"/>
    <mergeCell ref="A2:K2"/>
    <mergeCell ref="K4:K6"/>
    <mergeCell ref="C4:C6"/>
    <mergeCell ref="B4:B6"/>
    <mergeCell ref="G5:G6"/>
    <mergeCell ref="H5:H6"/>
    <mergeCell ref="I5:I6"/>
    <mergeCell ref="E4:E6"/>
    <mergeCell ref="F4:I4"/>
    <mergeCell ref="J4:J6"/>
    <mergeCell ref="A4:A6"/>
  </mergeCells>
  <printOptions horizontalCentered="1"/>
  <pageMargins left="0.11811023622047245" right="0.11811023622047245" top="0.15748031496062992" bottom="0.15748031496062992" header="0" footer="0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Консолідований перелік 12.03.26</vt:lpstr>
      <vt:lpstr>'Консолідований перелік 12.03.26'!Заголовки_для_друку</vt:lpstr>
      <vt:lpstr>'Консолідований перелік 12.03.26'!Область_друку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А д м и н</cp:lastModifiedBy>
  <cp:lastPrinted>2026-03-12T13:43:08Z</cp:lastPrinted>
  <dcterms:created xsi:type="dcterms:W3CDTF">2025-01-27T07:30:32Z</dcterms:created>
  <dcterms:modified xsi:type="dcterms:W3CDTF">2026-03-18T08:19:00Z</dcterms:modified>
</cp:coreProperties>
</file>